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hidePivotFieldList="1"/>
  <mc:AlternateContent xmlns:mc="http://schemas.openxmlformats.org/markup-compatibility/2006">
    <mc:Choice Requires="x15">
      <x15ac:absPath xmlns:x15ac="http://schemas.microsoft.com/office/spreadsheetml/2010/11/ac" url="/Users/laurenhainley/Desktop/Grad School/Practicum/Fresh Arts/"/>
    </mc:Choice>
  </mc:AlternateContent>
  <bookViews>
    <workbookView xWindow="14400" yWindow="460" windowWidth="14400" windowHeight="7980" tabRatio="500" activeTab="1"/>
  </bookViews>
  <sheets>
    <sheet name="Summary of Audience" sheetId="7" r:id="rId1"/>
    <sheet name="Events" sheetId="6" r:id="rId2"/>
    <sheet name="Summary of Artists" sheetId="5" r:id="rId3"/>
    <sheet name="Artists" sheetId="4" r:id="rId4"/>
  </sheets>
  <calcPr calcId="150001" concurrentCalc="0"/>
  <pivotCaches>
    <pivotCache cacheId="9" r:id="rId5"/>
    <pivotCache cacheId="11" r:id="rId6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" i="5" l="1"/>
  <c r="S4" i="5"/>
  <c r="S5" i="5"/>
  <c r="S6" i="5"/>
  <c r="S7" i="5"/>
  <c r="S8" i="5"/>
  <c r="K36" i="7"/>
  <c r="K37" i="7"/>
  <c r="K38" i="7"/>
  <c r="K39" i="7"/>
  <c r="K40" i="7"/>
  <c r="K41" i="7"/>
  <c r="K42" i="7"/>
  <c r="K43" i="7"/>
  <c r="B4" i="7"/>
  <c r="A4" i="7"/>
  <c r="H36" i="7"/>
  <c r="H37" i="7"/>
  <c r="H38" i="7"/>
  <c r="H39" i="7"/>
  <c r="B3" i="7"/>
  <c r="A3" i="7"/>
  <c r="E36" i="7"/>
  <c r="E37" i="7"/>
  <c r="E38" i="7"/>
  <c r="E39" i="7"/>
  <c r="E40" i="7"/>
  <c r="B2" i="7"/>
  <c r="A2" i="7"/>
  <c r="N37" i="7"/>
  <c r="N36" i="7"/>
  <c r="N38" i="7"/>
  <c r="L4" i="5"/>
  <c r="L5" i="5"/>
  <c r="L6" i="5"/>
  <c r="L7" i="5"/>
  <c r="L8" i="5"/>
  <c r="L9" i="5"/>
  <c r="L3" i="5"/>
  <c r="O3" i="5"/>
  <c r="O4" i="5"/>
  <c r="O5" i="5"/>
  <c r="L10" i="5"/>
  <c r="I3" i="5"/>
  <c r="I4" i="5"/>
  <c r="I5" i="5"/>
  <c r="I6" i="5"/>
  <c r="F3" i="5"/>
  <c r="F4" i="5"/>
  <c r="F5" i="5"/>
  <c r="F6" i="5"/>
  <c r="F7" i="5"/>
</calcChain>
</file>

<file path=xl/sharedStrings.xml><?xml version="1.0" encoding="utf-8"?>
<sst xmlns="http://schemas.openxmlformats.org/spreadsheetml/2006/main" count="76" uniqueCount="36">
  <si>
    <t>Zip Code</t>
  </si>
  <si>
    <t>Age Range</t>
  </si>
  <si>
    <t>Gender</t>
  </si>
  <si>
    <t>Ethnicity</t>
  </si>
  <si>
    <t>18-29</t>
  </si>
  <si>
    <t>30-49</t>
  </si>
  <si>
    <t>Caucasian/White</t>
  </si>
  <si>
    <t>50-64</t>
  </si>
  <si>
    <t>65+</t>
  </si>
  <si>
    <t>Asian/Pacific Islander</t>
  </si>
  <si>
    <t>Hispanic or Latino</t>
  </si>
  <si>
    <t>Black or African American</t>
  </si>
  <si>
    <t>Native American</t>
  </si>
  <si>
    <t>Other</t>
  </si>
  <si>
    <t>Yes</t>
  </si>
  <si>
    <t>No</t>
  </si>
  <si>
    <t>Event</t>
  </si>
  <si>
    <t>(blank)</t>
  </si>
  <si>
    <t>Grand Total</t>
  </si>
  <si>
    <t>Male</t>
  </si>
  <si>
    <t>Female</t>
  </si>
  <si>
    <t xml:space="preserve"> </t>
  </si>
  <si>
    <t>Non-binary</t>
  </si>
  <si>
    <t>Multi-Racial</t>
  </si>
  <si>
    <t>Total</t>
  </si>
  <si>
    <t>Zip Codes</t>
  </si>
  <si>
    <t>Are You From Out of Town?</t>
  </si>
  <si>
    <t>Current Primary Audience</t>
  </si>
  <si>
    <t>Full-Time Employee</t>
  </si>
  <si>
    <t>Part-Time Employee</t>
  </si>
  <si>
    <t>Non-artist Volunteer</t>
  </si>
  <si>
    <t>Contract Artist</t>
  </si>
  <si>
    <t>Volunteer Artist</t>
  </si>
  <si>
    <t>Out of Town?</t>
  </si>
  <si>
    <t>Employment Status</t>
  </si>
  <si>
    <t>Are you from out of town?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</si>
</sst>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0"/>
      <name val="Arial"/>
    </font>
    <font>
      <u/>
      <sz val="10"/>
      <color theme="1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theme="4" tint="-0.499984740745262"/>
      <name val="Arial"/>
    </font>
    <font>
      <sz val="12"/>
      <color rgb="FF000000"/>
      <name val="Arial"/>
    </font>
    <font>
      <b/>
      <sz val="14"/>
      <color rgb="FF000000"/>
      <name val="Arial"/>
    </font>
    <font>
      <sz val="14"/>
      <color rgb="FF000000"/>
      <name val="Arial"/>
    </font>
    <font>
      <b/>
      <sz val="18"/>
      <color rgb="FF000000"/>
      <name val="Arial"/>
    </font>
    <font>
      <sz val="18"/>
      <color rgb="FF000000"/>
      <name val="Arial"/>
    </font>
    <font>
      <b/>
      <sz val="14"/>
      <name val="Arial"/>
    </font>
    <font>
      <b/>
      <sz val="16"/>
      <name val="Arial"/>
    </font>
    <font>
      <sz val="14"/>
      <color theme="4" tint="-0.499984740745262"/>
      <name val="Arial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rgb="FF000000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78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Font="1" applyAlignment="1"/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right" vertical="center"/>
    </xf>
    <xf numFmtId="9" fontId="8" fillId="0" borderId="18" xfId="4" applyFont="1" applyBorder="1" applyAlignment="1">
      <alignment horizontal="center"/>
    </xf>
    <xf numFmtId="9" fontId="8" fillId="0" borderId="19" xfId="4" applyFont="1" applyBorder="1" applyAlignment="1">
      <alignment horizontal="center"/>
    </xf>
    <xf numFmtId="0" fontId="8" fillId="0" borderId="22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6" fillId="0" borderId="1" xfId="0" pivotButton="1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>
      <alignment horizontal="right"/>
    </xf>
    <xf numFmtId="0" fontId="6" fillId="0" borderId="4" xfId="0" applyNumberFormat="1" applyFont="1" applyBorder="1" applyAlignment="1"/>
    <xf numFmtId="0" fontId="6" fillId="0" borderId="16" xfId="0" applyFont="1" applyBorder="1" applyAlignment="1">
      <alignment horizontal="right"/>
    </xf>
    <xf numFmtId="0" fontId="6" fillId="0" borderId="6" xfId="0" applyNumberFormat="1" applyFont="1" applyBorder="1" applyAlignment="1"/>
    <xf numFmtId="0" fontId="9" fillId="0" borderId="22" xfId="0" applyFont="1" applyBorder="1" applyAlignment="1">
      <alignment horizontal="center"/>
    </xf>
    <xf numFmtId="0" fontId="0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/>
    <xf numFmtId="0" fontId="1" fillId="0" borderId="0" xfId="0" applyFont="1" applyAlignment="1" applyProtection="1"/>
    <xf numFmtId="0" fontId="12" fillId="0" borderId="0" xfId="0" applyFont="1" applyAlignment="1" applyProtection="1"/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right" vertical="center" wrapText="1"/>
    </xf>
    <xf numFmtId="1" fontId="8" fillId="0" borderId="15" xfId="4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8" fillId="0" borderId="1" xfId="0" pivotButton="1" applyFont="1" applyBorder="1" applyAlignment="1"/>
    <xf numFmtId="0" fontId="8" fillId="0" borderId="2" xfId="0" applyFont="1" applyBorder="1" applyAlignment="1"/>
    <xf numFmtId="0" fontId="8" fillId="0" borderId="3" xfId="0" applyFont="1" applyBorder="1" applyAlignment="1">
      <alignment horizontal="right"/>
    </xf>
    <xf numFmtId="0" fontId="8" fillId="0" borderId="4" xfId="0" applyNumberFormat="1" applyFont="1" applyBorder="1" applyAlignment="1"/>
    <xf numFmtId="0" fontId="8" fillId="0" borderId="16" xfId="0" applyFont="1" applyBorder="1" applyAlignment="1">
      <alignment horizontal="right"/>
    </xf>
    <xf numFmtId="0" fontId="8" fillId="0" borderId="6" xfId="0" applyNumberFormat="1" applyFont="1" applyBorder="1" applyAlignment="1"/>
    <xf numFmtId="0" fontId="8" fillId="0" borderId="0" xfId="0" applyFont="1" applyAlignment="1"/>
  </cellXfs>
  <cellStyles count="78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Normal" xfId="0" builtinId="0"/>
    <cellStyle name="Percent" xfId="4" builtinId="5"/>
  </cellStyles>
  <dxfs count="30">
    <dxf>
      <font>
        <sz val="14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4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4"/>
        <color theme="4" tint="-0.499984740745262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4" tint="-0.499984740745262"/>
        <name val="Arial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4"/>
        <color theme="4" tint="-0.499984740745262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4"/>
        <color theme="4" tint="-0.499984740745262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4"/>
        <color theme="4" tint="-0.499984740745262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4" tint="-0.499984740745262"/>
        <name val="Arial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Arial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0"/>
        <color theme="4" tint="-0.499984740745262"/>
        <name val="Arial"/>
        <scheme val="none"/>
      </font>
      <protection locked="0" hidden="0"/>
    </dxf>
    <dxf>
      <font>
        <strike val="0"/>
        <outline val="0"/>
        <shadow val="0"/>
        <vertAlign val="baseline"/>
        <sz val="10"/>
        <color theme="4" tint="-0.499984740745262"/>
        <name val="Arial"/>
        <scheme val="none"/>
      </font>
      <protection locked="0" hidden="0"/>
    </dxf>
    <dxf>
      <font>
        <strike val="0"/>
        <outline val="0"/>
        <shadow val="0"/>
        <vertAlign val="baseline"/>
        <sz val="10"/>
        <color theme="4" tint="-0.499984740745262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Arial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0"/>
        <color theme="4" tint="-0.499984740745262"/>
        <name val="Arial"/>
        <scheme val="none"/>
      </font>
      <protection locked="0" hidden="0"/>
    </dxf>
    <dxf>
      <font>
        <sz val="12"/>
      </font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hair">
          <color auto="1"/>
        </vertical>
        <horizontal style="hair">
          <color auto="1"/>
        </horizontal>
      </border>
    </dxf>
    <dxf>
      <border>
        <top style="double">
          <color auto="1"/>
        </top>
      </border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vertical="center"/>
    </dxf>
    <dxf>
      <alignment horizontal="center"/>
    </dxf>
    <dxf>
      <border>
        <top style="double">
          <color auto="1"/>
        </top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hair">
          <color auto="1"/>
        </vertical>
        <horizontal style="hair">
          <color auto="1"/>
        </horizontal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pivotCacheDefinition" Target="pivotCache/pivotCacheDefinition2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10.xml.rels><?xml version="1.0" encoding="UTF-8" standalone="yes"?>
<Relationships xmlns="http://schemas.openxmlformats.org/package/2006/relationships"><Relationship Id="rId1" Type="http://schemas.microsoft.com/office/2011/relationships/chartStyle" Target="style10.xml"/><Relationship Id="rId2" Type="http://schemas.microsoft.com/office/2011/relationships/chartColorStyle" Target="colors10.xml"/></Relationships>
</file>

<file path=xl/charts/_rels/chart11.xml.rels><?xml version="1.0" encoding="UTF-8" standalone="yes"?>
<Relationships xmlns="http://schemas.openxmlformats.org/package/2006/relationships"><Relationship Id="rId1" Type="http://schemas.microsoft.com/office/2011/relationships/chartStyle" Target="style11.xml"/><Relationship Id="rId2" Type="http://schemas.microsoft.com/office/2011/relationships/chartColorStyle" Target="colors1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Audience</a:t>
            </a:r>
            <a:r>
              <a:rPr lang="en-US" sz="2400" b="1" baseline="0"/>
              <a:t> 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'Summary of Audience'!$D$36:$D$39</c:f>
              <c:strCache>
                <c:ptCount val="4"/>
                <c:pt idx="0">
                  <c:v>18-29</c:v>
                </c:pt>
                <c:pt idx="1">
                  <c:v>30-49</c:v>
                </c:pt>
                <c:pt idx="2">
                  <c:v>50-64</c:v>
                </c:pt>
                <c:pt idx="3">
                  <c:v>65+</c:v>
                </c:pt>
              </c:strCache>
            </c:strRef>
          </c:cat>
          <c:val>
            <c:numRef>
              <c:f>'Summary of Audience'!$E$36:$E$39</c:f>
              <c:numCache>
                <c:formatCode>General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Artists Gender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'Summary of Artists'!$H$3:$H$5</c:f>
              <c:strCache>
                <c:ptCount val="3"/>
                <c:pt idx="0">
                  <c:v>Male</c:v>
                </c:pt>
                <c:pt idx="1">
                  <c:v>Female</c:v>
                </c:pt>
                <c:pt idx="2">
                  <c:v>Non-binary</c:v>
                </c:pt>
              </c:strCache>
            </c:strRef>
          </c:cat>
          <c:val>
            <c:numRef>
              <c:f>'Summary of Artists'!$I$3:$I$5</c:f>
              <c:numCache>
                <c:formatCode>General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Artists Ethnicity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'Summary of Artists'!$K$3:$K$9</c:f>
              <c:strCache>
                <c:ptCount val="7"/>
                <c:pt idx="0">
                  <c:v>Asian/Pacific Islander</c:v>
                </c:pt>
                <c:pt idx="1">
                  <c:v>Black or African American</c:v>
                </c:pt>
                <c:pt idx="2">
                  <c:v>Caucasian/White</c:v>
                </c:pt>
                <c:pt idx="3">
                  <c:v>Hispanic or Latino</c:v>
                </c:pt>
                <c:pt idx="4">
                  <c:v>Native American</c:v>
                </c:pt>
                <c:pt idx="5">
                  <c:v>Multi-Racial</c:v>
                </c:pt>
                <c:pt idx="6">
                  <c:v>Other</c:v>
                </c:pt>
              </c:strCache>
            </c:strRef>
          </c:cat>
          <c:val>
            <c:numRef>
              <c:f>'Summary of Artists'!$L$3:$L$9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Out of Town Audience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'Summary of Audience'!$M$36:$M$37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'Summary of Audience'!$N$36:$N$37</c:f>
              <c:numCache>
                <c:formatCode>General</c:formatCode>
                <c:ptCount val="2"/>
                <c:pt idx="0">
                  <c:v>0.0</c:v>
                </c:pt>
                <c:pt idx="1">
                  <c:v>0.0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Audience</a:t>
            </a:r>
            <a:r>
              <a:rPr lang="en-US" sz="2400" b="1" baseline="0"/>
              <a:t> Gender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'Summary of Audience'!$G$36:$G$38</c:f>
              <c:strCache>
                <c:ptCount val="3"/>
                <c:pt idx="0">
                  <c:v>Male</c:v>
                </c:pt>
                <c:pt idx="1">
                  <c:v>Female</c:v>
                </c:pt>
                <c:pt idx="2">
                  <c:v>Non-binary</c:v>
                </c:pt>
              </c:strCache>
            </c:strRef>
          </c:cat>
          <c:val>
            <c:numRef>
              <c:f>'Summary of Audience'!$H$36:$H$38</c:f>
              <c:numCache>
                <c:formatCode>General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 b="1"/>
              <a:t>Audience Ethnicity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'Summary of Audience'!$J$36:$J$42</c:f>
              <c:strCache>
                <c:ptCount val="7"/>
                <c:pt idx="0">
                  <c:v>Asian/Pacific Islander</c:v>
                </c:pt>
                <c:pt idx="1">
                  <c:v>Black or African American</c:v>
                </c:pt>
                <c:pt idx="2">
                  <c:v>Caucasian/White</c:v>
                </c:pt>
                <c:pt idx="3">
                  <c:v>Hispanic or Latino</c:v>
                </c:pt>
                <c:pt idx="4">
                  <c:v>Native American</c:v>
                </c:pt>
                <c:pt idx="5">
                  <c:v>Multi-Racial</c:v>
                </c:pt>
                <c:pt idx="6">
                  <c:v>Other</c:v>
                </c:pt>
              </c:strCache>
            </c:strRef>
          </c:cat>
          <c:val>
            <c:numRef>
              <c:f>'Summary of Audience'!$K$36:$K$42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'Summary of Artists'!$H$3:$H$5</c:f>
              <c:strCache>
                <c:ptCount val="3"/>
                <c:pt idx="0">
                  <c:v>Male</c:v>
                </c:pt>
                <c:pt idx="1">
                  <c:v>Female</c:v>
                </c:pt>
                <c:pt idx="2">
                  <c:v>Non-binary</c:v>
                </c:pt>
              </c:strCache>
            </c:strRef>
          </c:cat>
          <c:val>
            <c:numRef>
              <c:f>'Summary of Artists'!$I$3:$I$5</c:f>
              <c:numCache>
                <c:formatCode>General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Artists 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'Summary of Artists'!$E$3:$E$6</c:f>
              <c:strCache>
                <c:ptCount val="4"/>
                <c:pt idx="0">
                  <c:v>18-29</c:v>
                </c:pt>
                <c:pt idx="1">
                  <c:v>30-49</c:v>
                </c:pt>
                <c:pt idx="2">
                  <c:v>50-64</c:v>
                </c:pt>
                <c:pt idx="3">
                  <c:v>65+</c:v>
                </c:pt>
              </c:strCache>
            </c:strRef>
          </c:cat>
          <c:val>
            <c:numRef>
              <c:f>'Summary of Artists'!$F$3:$F$6</c:f>
              <c:numCache>
                <c:formatCode>General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'Summary of Artists'!$K$3:$K$9</c:f>
              <c:strCache>
                <c:ptCount val="7"/>
                <c:pt idx="0">
                  <c:v>Asian/Pacific Islander</c:v>
                </c:pt>
                <c:pt idx="1">
                  <c:v>Black or African American</c:v>
                </c:pt>
                <c:pt idx="2">
                  <c:v>Caucasian/White</c:v>
                </c:pt>
                <c:pt idx="3">
                  <c:v>Hispanic or Latino</c:v>
                </c:pt>
                <c:pt idx="4">
                  <c:v>Native American</c:v>
                </c:pt>
                <c:pt idx="5">
                  <c:v>Multi-Racial</c:v>
                </c:pt>
                <c:pt idx="6">
                  <c:v>Other</c:v>
                </c:pt>
              </c:strCache>
            </c:strRef>
          </c:cat>
          <c:val>
            <c:numRef>
              <c:f>'Summary of Artists'!$L$3:$L$9</c:f>
              <c:numCache>
                <c:formatCode>General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Artists Out of Town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'Summary of Artists'!$N$3:$N$4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'Summary of Artists'!$O$3:$O$4</c:f>
              <c:numCache>
                <c:formatCode>General</c:formatCode>
                <c:ptCount val="2"/>
                <c:pt idx="0">
                  <c:v>0.0</c:v>
                </c:pt>
                <c:pt idx="1">
                  <c:v>0.0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Artists</a:t>
            </a:r>
            <a:r>
              <a:rPr lang="en-US" baseline="0"/>
              <a:t> Status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'Summary of Artists'!$R$3:$R$7</c:f>
              <c:strCache>
                <c:ptCount val="5"/>
                <c:pt idx="0">
                  <c:v>Full-Time Employee</c:v>
                </c:pt>
                <c:pt idx="1">
                  <c:v>Part-Time Employee</c:v>
                </c:pt>
                <c:pt idx="2">
                  <c:v>Non-artist Volunteer</c:v>
                </c:pt>
                <c:pt idx="3">
                  <c:v>Contract Artist</c:v>
                </c:pt>
                <c:pt idx="4">
                  <c:v>Volunteer Artist</c:v>
                </c:pt>
              </c:strCache>
            </c:strRef>
          </c:cat>
          <c:val>
            <c:numRef>
              <c:f>'Summary of Artists'!$S$3:$S$7</c:f>
              <c:numCache>
                <c:formatCode>0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4" Type="http://schemas.openxmlformats.org/officeDocument/2006/relationships/chart" Target="../charts/chart8.xml"/><Relationship Id="rId5" Type="http://schemas.openxmlformats.org/officeDocument/2006/relationships/chart" Target="../charts/chart9.xml"/><Relationship Id="rId6" Type="http://schemas.openxmlformats.org/officeDocument/2006/relationships/chart" Target="../charts/chart10.xml"/><Relationship Id="rId7" Type="http://schemas.openxmlformats.org/officeDocument/2006/relationships/chart" Target="../charts/chart11.xml"/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63500</xdr:rowOff>
    </xdr:from>
    <xdr:to>
      <xdr:col>9</xdr:col>
      <xdr:colOff>1066800</xdr:colOff>
      <xdr:row>32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1397000</xdr:colOff>
      <xdr:row>0</xdr:row>
      <xdr:rowOff>50800</xdr:rowOff>
    </xdr:from>
    <xdr:to>
      <xdr:col>13</xdr:col>
      <xdr:colOff>1231900</xdr:colOff>
      <xdr:row>13</xdr:row>
      <xdr:rowOff>101600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0</xdr:row>
      <xdr:rowOff>63500</xdr:rowOff>
    </xdr:from>
    <xdr:to>
      <xdr:col>9</xdr:col>
      <xdr:colOff>1130300</xdr:colOff>
      <xdr:row>12</xdr:row>
      <xdr:rowOff>114300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1397000</xdr:colOff>
      <xdr:row>14</xdr:row>
      <xdr:rowOff>63500</xdr:rowOff>
    </xdr:from>
    <xdr:to>
      <xdr:col>18</xdr:col>
      <xdr:colOff>0</xdr:colOff>
      <xdr:row>32</xdr:row>
      <xdr:rowOff>50800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11</xdr:row>
      <xdr:rowOff>12700</xdr:rowOff>
    </xdr:from>
    <xdr:to>
      <xdr:col>10</xdr:col>
      <xdr:colOff>304800</xdr:colOff>
      <xdr:row>33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723900</xdr:colOff>
      <xdr:row>11</xdr:row>
      <xdr:rowOff>25400</xdr:rowOff>
    </xdr:from>
    <xdr:to>
      <xdr:col>17</xdr:col>
      <xdr:colOff>571500</xdr:colOff>
      <xdr:row>34</xdr:row>
      <xdr:rowOff>12700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36</xdr:row>
      <xdr:rowOff>63500</xdr:rowOff>
    </xdr:from>
    <xdr:to>
      <xdr:col>12</xdr:col>
      <xdr:colOff>114300</xdr:colOff>
      <xdr:row>53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889000</xdr:colOff>
      <xdr:row>10</xdr:row>
      <xdr:rowOff>215900</xdr:rowOff>
    </xdr:from>
    <xdr:to>
      <xdr:col>22</xdr:col>
      <xdr:colOff>368300</xdr:colOff>
      <xdr:row>33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25400</xdr:colOff>
      <xdr:row>36</xdr:row>
      <xdr:rowOff>0</xdr:rowOff>
    </xdr:from>
    <xdr:to>
      <xdr:col>22</xdr:col>
      <xdr:colOff>762000</xdr:colOff>
      <xdr:row>59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228600</xdr:colOff>
      <xdr:row>11</xdr:row>
      <xdr:rowOff>12700</xdr:rowOff>
    </xdr:from>
    <xdr:to>
      <xdr:col>10</xdr:col>
      <xdr:colOff>469900</xdr:colOff>
      <xdr:row>33</xdr:row>
      <xdr:rowOff>139700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317500</xdr:colOff>
      <xdr:row>36</xdr:row>
      <xdr:rowOff>63500</xdr:rowOff>
    </xdr:from>
    <xdr:to>
      <xdr:col>13</xdr:col>
      <xdr:colOff>139700</xdr:colOff>
      <xdr:row>59</xdr:row>
      <xdr:rowOff>12700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 User" refreshedDate="43017.518960532405" createdVersion="4" refreshedVersion="4" minRefreshableVersion="3" recordCount="312">
  <cacheSource type="worksheet">
    <worksheetSource name="Table2"/>
  </cacheSource>
  <cacheFields count="14">
    <cacheField name="Event" numFmtId="0">
      <sharedItems containsNonDate="0" containsString="0" containsBlank="1"/>
    </cacheField>
    <cacheField name="Zip Code" numFmtId="0">
      <sharedItems containsNonDate="0" containsString="0" containsBlank="1" containsNumber="1" containsInteger="1" minValue="23226" maxValue="78258" count="108">
        <m/>
        <n v="77091" u="1"/>
        <n v="77301" u="1"/>
        <n v="77371" u="1"/>
        <n v="78257" u="1"/>
        <n v="77045" u="1"/>
        <n v="77092" u="1"/>
        <n v="77535" u="1"/>
        <n v="77069" u="1"/>
        <n v="78258" u="1"/>
        <n v="77046" u="1"/>
        <n v="77023" u="1"/>
        <n v="77303" u="1"/>
        <n v="77070" u="1"/>
        <n v="77024" u="1"/>
        <n v="77584" u="1"/>
        <n v="77025" u="1"/>
        <n v="77095" u="1"/>
        <n v="77305" u="1"/>
        <n v="77002" u="1"/>
        <n v="77375" u="1"/>
        <n v="77072" u="1"/>
        <n v="77515" u="1"/>
        <n v="77026" u="1"/>
        <n v="77003" u="1"/>
        <n v="77586" u="1"/>
        <n v="75115" u="1"/>
        <n v="77493" u="1"/>
        <n v="77027" u="1"/>
        <n v="77004" u="1"/>
        <n v="77377" u="1"/>
        <n v="77494" u="1"/>
        <n v="77937" u="1"/>
        <n v="77028" u="1"/>
        <n v="77401" u="1"/>
        <n v="77098" u="1"/>
        <n v="77471" u="1"/>
        <n v="77005" u="1"/>
        <n v="77355" u="1"/>
        <n v="70035" u="1"/>
        <n v="30263" u="1"/>
        <n v="77006" u="1"/>
        <n v="77379" u="1"/>
        <n v="77449" u="1"/>
        <n v="77566" u="1"/>
        <n v="77030" u="1"/>
        <n v="77007" u="1"/>
        <n v="77077" u="1"/>
        <n v="77450" u="1"/>
        <n v="77823" u="1"/>
        <n v="77520" u="1"/>
        <n v="77054" u="1"/>
        <n v="77031" u="1"/>
        <n v="77008" u="1"/>
        <n v="77521" u="1"/>
        <n v="77055" u="1"/>
        <n v="77498" u="1"/>
        <n v="77545" u="1"/>
        <n v="60607" u="1"/>
        <n v="77009" u="1"/>
        <n v="77382" u="1"/>
        <n v="77079" u="1"/>
        <n v="77056" u="1"/>
        <n v="77429" u="1"/>
        <n v="77802" u="1"/>
        <n v="77406" u="1"/>
        <n v="77080" u="1"/>
        <n v="77057" u="1"/>
        <n v="75402" u="1"/>
        <n v="77477" u="1"/>
        <n v="77011" u="1"/>
        <n v="77384" u="1"/>
        <n v="77081" u="1"/>
        <n v="77338" u="1"/>
        <n v="77478" u="1"/>
        <n v="77059" u="1"/>
        <n v="77502" u="1"/>
        <n v="77339" u="1"/>
        <n v="77479" u="1"/>
        <n v="77386" u="1"/>
        <n v="78249" u="1"/>
        <n v="77573" u="1"/>
        <n v="77713" u="1"/>
        <n v="53208" u="1"/>
        <n v="77504" u="1"/>
        <n v="77388" u="1"/>
        <n v="77062" u="1"/>
        <n v="77086" u="1"/>
        <n v="77459" u="1"/>
        <n v="77040" u="1"/>
        <n v="76201" u="1"/>
        <n v="77064" u="1"/>
        <n v="78253" u="1"/>
        <n v="77251" u="1"/>
        <n v="77018" u="1"/>
        <n v="77088" u="1"/>
        <n v="77065" u="1"/>
        <n v="77578" u="1"/>
        <n v="77042" u="1"/>
        <n v="77019" u="1"/>
        <n v="23226" u="1"/>
        <n v="77089" u="1"/>
        <n v="77066" u="1"/>
        <n v="77043" u="1"/>
        <n v="77020" u="1"/>
        <n v="77067" u="1"/>
        <n v="33617" u="1"/>
        <n v="70027" u="1"/>
      </sharedItems>
    </cacheField>
    <cacheField name="Age Range" numFmtId="0">
      <sharedItems containsNonDate="0" containsString="0" containsBlank="1"/>
    </cacheField>
    <cacheField name="Gender" numFmtId="0">
      <sharedItems containsNonDate="0" containsString="0" containsBlank="1"/>
    </cacheField>
    <cacheField name="Ethnicity" numFmtId="0">
      <sharedItems containsNonDate="0" containsString="0" containsBlank="1"/>
    </cacheField>
    <cacheField name="Is this your first time attending?" numFmtId="0">
      <sharedItems containsNonDate="0" containsString="0" containsBlank="1"/>
    </cacheField>
    <cacheField name="Summer" numFmtId="0">
      <sharedItems containsNonDate="0" containsString="0" containsBlank="1"/>
    </cacheField>
    <cacheField name="Spring" numFmtId="0">
      <sharedItems containsNonDate="0" containsString="0" containsBlank="1"/>
    </cacheField>
    <cacheField name="Silver" numFmtId="0">
      <sharedItems containsNonDate="0" containsString="0" containsBlank="1"/>
    </cacheField>
    <cacheField name="Winter" numFmtId="0">
      <sharedItems containsNonDate="0" containsString="0" containsBlank="1"/>
    </cacheField>
    <cacheField name="Silos " numFmtId="0">
      <sharedItems containsNonDate="0" containsString="0" containsBlank="1"/>
    </cacheField>
    <cacheField name="None" numFmtId="0">
      <sharedItems containsNonDate="0" containsString="0" containsBlank="1"/>
    </cacheField>
    <cacheField name="How did you hear about this event?" numFmtId="0">
      <sharedItems containsNonDate="0" containsString="0" containsBlank="1"/>
    </cacheField>
    <cacheField name="Other (Explain)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icrosoft Office User" refreshedDate="43017.520872222223" createdVersion="4" refreshedVersion="4" minRefreshableVersion="3" recordCount="312">
  <cacheSource type="worksheet">
    <worksheetSource name="Table22"/>
  </cacheSource>
  <cacheFields count="6">
    <cacheField name="Event" numFmtId="0">
      <sharedItems containsBlank="1"/>
    </cacheField>
    <cacheField name="Zip Code" numFmtId="0">
      <sharedItems containsNonDate="0" containsString="0" containsBlank="1" count="1">
        <m/>
      </sharedItems>
    </cacheField>
    <cacheField name="Age Range" numFmtId="0">
      <sharedItems containsNonDate="0" containsString="0" containsBlank="1"/>
    </cacheField>
    <cacheField name="Gender" numFmtId="0">
      <sharedItems containsNonDate="0" containsString="0" containsBlank="1"/>
    </cacheField>
    <cacheField name="Ethnicity" numFmtId="0">
      <sharedItems containsNonDate="0" containsString="0" containsBlank="1"/>
    </cacheField>
    <cacheField name="Are You From Out of Town?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2"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  <r>
    <m/>
    <x v="0"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12">
  <r>
    <m/>
    <x v="0"/>
    <m/>
    <m/>
    <m/>
    <m/>
  </r>
  <r>
    <m/>
    <x v="0"/>
    <m/>
    <m/>
    <m/>
    <m/>
  </r>
  <r>
    <s v=" "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  <r>
    <m/>
    <x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Zip Codes">
  <location ref="A6:B8" firstHeaderRow="1" firstDataRow="1" firstDataCol="1"/>
  <pivotFields count="6">
    <pivotField showAll="0"/>
    <pivotField axis="axisRow" dataField="1" showAll="0" sortType="descending">
      <items count="2"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 defaultSubtotal="0"/>
  </pivotFields>
  <rowFields count="1">
    <field x="1"/>
  </rowFields>
  <rowItems count="2">
    <i>
      <x/>
    </i>
    <i t="grand">
      <x/>
    </i>
  </rowItems>
  <colItems count="1">
    <i/>
  </colItems>
  <dataFields count="1">
    <dataField name=" " fld="1" subtotal="count" baseField="0" baseItem="0"/>
  </dataFields>
  <formats count="5">
    <format dxfId="18">
      <pivotArea type="all" dataOnly="0" outline="0" fieldPosition="0"/>
    </format>
    <format dxfId="19">
      <pivotArea dataOnly="0" labelOnly="1" grandRow="1" outline="0" fieldPosition="0"/>
    </format>
    <format dxfId="20">
      <pivotArea dataOnly="0" labelOnly="1" fieldPosition="0">
        <references count="1">
          <reference field="1" count="1">
            <x v="0"/>
          </reference>
        </references>
      </pivotArea>
    </format>
    <format dxfId="21">
      <pivotArea dataOnly="0" labelOnly="1" grandRow="1" outline="0" fieldPosition="0"/>
    </format>
    <format dxfId="17">
      <pivotArea type="all" dataOnly="0" outline="0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Zip Codes">
  <location ref="B2:C4" firstHeaderRow="1" firstDataRow="1" firstDataCol="1"/>
  <pivotFields count="14">
    <pivotField showAll="0"/>
    <pivotField axis="axisRow" dataField="1" showAll="0" sortType="descending">
      <items count="109">
        <item x="0"/>
        <item m="1" x="9"/>
        <item m="1" x="4"/>
        <item m="1" x="92"/>
        <item m="1" x="80"/>
        <item m="1" x="32"/>
        <item m="1" x="49"/>
        <item m="1" x="64"/>
        <item m="1" x="82"/>
        <item m="1" x="25"/>
        <item m="1" x="15"/>
        <item m="1" x="97"/>
        <item m="1" x="81"/>
        <item m="1" x="44"/>
        <item m="1" x="57"/>
        <item m="1" x="7"/>
        <item m="1" x="54"/>
        <item m="1" x="50"/>
        <item m="1" x="22"/>
        <item m="1" x="84"/>
        <item m="1" x="76"/>
        <item m="1" x="56"/>
        <item m="1" x="31"/>
        <item m="1" x="27"/>
        <item m="1" x="78"/>
        <item m="1" x="74"/>
        <item m="1" x="69"/>
        <item m="1" x="36"/>
        <item m="1" x="88"/>
        <item m="1" x="48"/>
        <item m="1" x="43"/>
        <item m="1" x="63"/>
        <item m="1" x="65"/>
        <item m="1" x="34"/>
        <item m="1" x="85"/>
        <item m="1" x="79"/>
        <item m="1" x="71"/>
        <item m="1" x="60"/>
        <item m="1" x="42"/>
        <item m="1" x="30"/>
        <item m="1" x="20"/>
        <item m="1" x="3"/>
        <item m="1" x="38"/>
        <item m="1" x="77"/>
        <item m="1" x="73"/>
        <item m="1" x="18"/>
        <item m="1" x="12"/>
        <item m="1" x="2"/>
        <item m="1" x="93"/>
        <item m="1" x="35"/>
        <item m="1" x="17"/>
        <item m="1" x="6"/>
        <item m="1" x="1"/>
        <item m="1" x="101"/>
        <item m="1" x="95"/>
        <item m="1" x="87"/>
        <item m="1" x="72"/>
        <item m="1" x="66"/>
        <item m="1" x="61"/>
        <item m="1" x="47"/>
        <item m="1" x="21"/>
        <item m="1" x="13"/>
        <item m="1" x="8"/>
        <item m="1" x="105"/>
        <item m="1" x="102"/>
        <item m="1" x="96"/>
        <item m="1" x="91"/>
        <item m="1" x="86"/>
        <item m="1" x="75"/>
        <item m="1" x="67"/>
        <item m="1" x="62"/>
        <item m="1" x="55"/>
        <item m="1" x="51"/>
        <item m="1" x="10"/>
        <item m="1" x="5"/>
        <item m="1" x="103"/>
        <item m="1" x="98"/>
        <item m="1" x="89"/>
        <item m="1" x="52"/>
        <item m="1" x="45"/>
        <item m="1" x="33"/>
        <item m="1" x="28"/>
        <item m="1" x="23"/>
        <item m="1" x="16"/>
        <item m="1" x="14"/>
        <item m="1" x="11"/>
        <item m="1" x="104"/>
        <item m="1" x="99"/>
        <item m="1" x="94"/>
        <item m="1" x="70"/>
        <item m="1" x="59"/>
        <item m="1" x="53"/>
        <item m="1" x="46"/>
        <item m="1" x="41"/>
        <item m="1" x="37"/>
        <item m="1" x="29"/>
        <item m="1" x="24"/>
        <item m="1" x="19"/>
        <item m="1" x="90"/>
        <item m="1" x="68"/>
        <item m="1" x="26"/>
        <item m="1" x="39"/>
        <item m="1" x="107"/>
        <item m="1" x="58"/>
        <item m="1" x="83"/>
        <item m="1" x="106"/>
        <item m="1" x="40"/>
        <item m="1" x="10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2">
    <i>
      <x/>
    </i>
    <i t="grand">
      <x/>
    </i>
  </rowItems>
  <colItems count="1">
    <i/>
  </colItems>
  <dataFields count="1">
    <dataField name=" " fld="1" subtotal="count" baseField="0" baseItem="0"/>
  </dataFields>
  <formats count="9">
    <format dxfId="29">
      <pivotArea type="all" dataOnly="0" outline="0" fieldPosition="0"/>
    </format>
    <format dxfId="28">
      <pivotArea dataOnly="0" labelOnly="1" grandRow="1" outline="0" fieldPosition="0"/>
    </format>
    <format dxfId="27">
      <pivotArea collapsedLevelsAreSubtotals="1" fieldPosition="0">
        <references count="1">
          <reference field="1" count="107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26">
      <pivotArea collapsedLevelsAreSubtotals="1" fieldPosition="0">
        <references count="1">
          <reference field="1" count="107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25">
      <pivotArea dataOnly="0" labelOnly="1" fieldPosition="0">
        <references count="1">
          <reference field="1" count="50">
            <x v="4"/>
            <x v="10"/>
            <x v="12"/>
            <x v="16"/>
            <x v="22"/>
            <x v="24"/>
            <x v="25"/>
            <x v="26"/>
            <x v="28"/>
            <x v="29"/>
            <x v="30"/>
            <x v="32"/>
            <x v="33"/>
            <x v="36"/>
            <x v="37"/>
            <x v="39"/>
            <x v="40"/>
            <x v="41"/>
            <x v="43"/>
            <x v="49"/>
            <x v="50"/>
            <x v="53"/>
            <x v="56"/>
            <x v="57"/>
            <x v="58"/>
            <x v="59"/>
            <x v="63"/>
            <x v="65"/>
            <x v="66"/>
            <x v="67"/>
            <x v="68"/>
            <x v="69"/>
            <x v="70"/>
            <x v="71"/>
            <x v="76"/>
            <x v="79"/>
            <x v="81"/>
            <x v="83"/>
            <x v="84"/>
            <x v="85"/>
            <x v="87"/>
            <x v="88"/>
            <x v="90"/>
            <x v="91"/>
            <x v="92"/>
            <x v="93"/>
            <x v="94"/>
            <x v="95"/>
            <x v="96"/>
            <x v="97"/>
          </reference>
        </references>
      </pivotArea>
    </format>
    <format dxfId="24">
      <pivotArea dataOnly="0" labelOnly="1" fieldPosition="0">
        <references count="1">
          <reference field="1" count="48">
            <x v="1"/>
            <x v="2"/>
            <x v="3"/>
            <x v="5"/>
            <x v="6"/>
            <x v="7"/>
            <x v="8"/>
            <x v="9"/>
            <x v="13"/>
            <x v="14"/>
            <x v="15"/>
            <x v="17"/>
            <x v="18"/>
            <x v="20"/>
            <x v="21"/>
            <x v="23"/>
            <x v="27"/>
            <x v="31"/>
            <x v="34"/>
            <x v="35"/>
            <x v="38"/>
            <x v="42"/>
            <x v="44"/>
            <x v="45"/>
            <x v="46"/>
            <x v="47"/>
            <x v="48"/>
            <x v="51"/>
            <x v="54"/>
            <x v="55"/>
            <x v="60"/>
            <x v="61"/>
            <x v="62"/>
            <x v="64"/>
            <x v="72"/>
            <x v="73"/>
            <x v="74"/>
            <x v="80"/>
            <x v="82"/>
            <x v="86"/>
            <x v="89"/>
            <x v="98"/>
            <x v="99"/>
            <x v="100"/>
            <x v="102"/>
            <x v="104"/>
            <x v="106"/>
            <x v="107"/>
          </reference>
        </references>
      </pivotArea>
    </format>
    <format dxfId="23">
      <pivotArea dataOnly="0" labelOnly="1" fieldPosition="0">
        <references count="1">
          <reference field="1" count="10">
            <x v="0"/>
            <x v="11"/>
            <x v="19"/>
            <x v="52"/>
            <x v="75"/>
            <x v="77"/>
            <x v="78"/>
            <x v="101"/>
            <x v="103"/>
            <x v="105"/>
          </reference>
        </references>
      </pivotArea>
    </format>
    <format dxfId="22">
      <pivotArea dataOnly="0" labelOnly="1" grandRow="1" outline="0" fieldPosition="0"/>
    </format>
    <format dxfId="0">
      <pivotArea type="all" dataOnly="0" outline="0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22" displayName="Table22" ref="A1:F3" totalsRowShown="0" headerRowDxfId="9" dataDxfId="10">
  <autoFilter ref="A1:F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Event" dataDxfId="16"/>
    <tableColumn id="2" name="Zip Code" dataDxfId="15"/>
    <tableColumn id="3" name="Age Range" dataDxfId="14"/>
    <tableColumn id="4" name="Gender" dataDxfId="13"/>
    <tableColumn id="5" name="Ethnicity" dataDxfId="12"/>
    <tableColumn id="6" name="Are You From Out of Town?" dataDxfId="11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2" totalsRowShown="0" headerRowDxfId="1" dataDxfId="2">
  <autoFilter ref="A1:F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2" name="Zip Code" dataDxfId="8"/>
    <tableColumn id="3" name="Age Range" dataDxfId="7"/>
    <tableColumn id="4" name="Gender" dataDxfId="6"/>
    <tableColumn id="5" name="Ethnicity" dataDxfId="5"/>
    <tableColumn id="6" name="Are you from out of town?" dataDxfId="4"/>
    <tableColumn id="13" name="Employment Status" dataDxfId="3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workbookViewId="0">
      <selection activeCell="B26" sqref="B26"/>
    </sheetView>
  </sheetViews>
  <sheetFormatPr baseColWidth="10" defaultRowHeight="13" x14ac:dyDescent="0.15"/>
  <cols>
    <col min="1" max="1" width="28.6640625" customWidth="1"/>
    <col min="2" max="2" width="17.5" customWidth="1"/>
    <col min="3" max="3" width="4" customWidth="1"/>
    <col min="6" max="6" width="2.33203125" customWidth="1"/>
    <col min="7" max="7" width="14.5" customWidth="1"/>
    <col min="9" max="9" width="2.33203125" customWidth="1"/>
    <col min="10" max="10" width="28.5" customWidth="1"/>
    <col min="12" max="12" width="2.33203125" customWidth="1"/>
    <col min="13" max="13" width="17.5" customWidth="1"/>
    <col min="14" max="14" width="18.83203125" customWidth="1"/>
    <col min="16" max="16" width="10.83203125" customWidth="1"/>
    <col min="17" max="17" width="5.33203125" customWidth="1"/>
  </cols>
  <sheetData>
    <row r="1" spans="1:3" ht="24" thickTop="1" x14ac:dyDescent="0.25">
      <c r="A1" s="6" t="s">
        <v>27</v>
      </c>
      <c r="B1" s="7"/>
      <c r="C1" s="19"/>
    </row>
    <row r="2" spans="1:3" ht="23" x14ac:dyDescent="0.2">
      <c r="A2" s="11" t="str">
        <f>INDEX($D$36:$D$39,MATCH(MAX($E$36:$E$39),$E$36:$E$39,0))</f>
        <v>18-29</v>
      </c>
      <c r="B2" s="9" t="e">
        <f>MAX($E$36:$E$39)/$E$40</f>
        <v>#DIV/0!</v>
      </c>
      <c r="C2" s="8"/>
    </row>
    <row r="3" spans="1:3" ht="23" x14ac:dyDescent="0.2">
      <c r="A3" s="11" t="str">
        <f>INDEX($G$36:$G$38,MATCH(MAX($H$36:$H$38),$H$36:$H$38,0))</f>
        <v>Male</v>
      </c>
      <c r="B3" s="9" t="e">
        <f>MAX($H$36:$H$38)/$H$39</f>
        <v>#DIV/0!</v>
      </c>
      <c r="C3" s="8"/>
    </row>
    <row r="4" spans="1:3" ht="24" thickBot="1" x14ac:dyDescent="0.25">
      <c r="A4" s="12" t="str">
        <f>INDEX($J$36:$J$42,MATCH(MAX($K$36:$K$42),$K$36:$K$42,0))</f>
        <v>Asian/Pacific Islander</v>
      </c>
      <c r="B4" s="10" t="e">
        <f>MAX($K$36:$K$42)/$K$43</f>
        <v>#DIV/0!</v>
      </c>
      <c r="C4" s="8"/>
    </row>
    <row r="5" spans="1:3" ht="15" thickTop="1" thickBot="1" x14ac:dyDescent="0.2"/>
    <row r="6" spans="1:3" ht="16" x14ac:dyDescent="0.2">
      <c r="A6" s="13" t="s">
        <v>25</v>
      </c>
      <c r="B6" s="14" t="s">
        <v>21</v>
      </c>
    </row>
    <row r="7" spans="1:3" ht="17" thickBot="1" x14ac:dyDescent="0.25">
      <c r="A7" s="15" t="s">
        <v>17</v>
      </c>
      <c r="B7" s="16"/>
    </row>
    <row r="8" spans="1:3" ht="18" thickTop="1" thickBot="1" x14ac:dyDescent="0.25">
      <c r="A8" s="17" t="s">
        <v>18</v>
      </c>
      <c r="B8" s="18"/>
    </row>
    <row r="34" spans="4:16" ht="14" thickBot="1" x14ac:dyDescent="0.2"/>
    <row r="35" spans="4:16" ht="14" customHeight="1" x14ac:dyDescent="0.15">
      <c r="D35" s="28" t="s">
        <v>1</v>
      </c>
      <c r="E35" s="29"/>
      <c r="F35" s="30"/>
      <c r="G35" s="28" t="s">
        <v>2</v>
      </c>
      <c r="H35" s="29"/>
      <c r="I35" s="30"/>
      <c r="J35" s="31" t="s">
        <v>3</v>
      </c>
      <c r="K35" s="32"/>
      <c r="L35" s="33"/>
      <c r="M35" s="28" t="s">
        <v>26</v>
      </c>
      <c r="N35" s="29"/>
      <c r="O35" s="2"/>
    </row>
    <row r="36" spans="4:16" ht="18" x14ac:dyDescent="0.15">
      <c r="D36" s="36" t="s">
        <v>4</v>
      </c>
      <c r="E36" s="37">
        <f>COUNTIF(Events!C:C,D36)</f>
        <v>0</v>
      </c>
      <c r="F36" s="30"/>
      <c r="G36" s="36" t="s">
        <v>19</v>
      </c>
      <c r="H36" s="37">
        <f>COUNTIF(Events!D:D,G36)</f>
        <v>0</v>
      </c>
      <c r="I36" s="30"/>
      <c r="J36" s="38" t="s">
        <v>9</v>
      </c>
      <c r="K36" s="37">
        <f>COUNTIF(Events!E:E,J36)</f>
        <v>0</v>
      </c>
      <c r="L36" s="30"/>
      <c r="M36" s="36" t="s">
        <v>14</v>
      </c>
      <c r="N36" s="37">
        <f>COUNTIF(Events!F:F,M36)</f>
        <v>0</v>
      </c>
      <c r="O36" s="1"/>
    </row>
    <row r="37" spans="4:16" ht="19" thickBot="1" x14ac:dyDescent="0.2">
      <c r="D37" s="36" t="s">
        <v>5</v>
      </c>
      <c r="E37" s="37">
        <f>COUNTIF(Events!C:C,D37)</f>
        <v>0</v>
      </c>
      <c r="F37" s="30"/>
      <c r="G37" s="36" t="s">
        <v>20</v>
      </c>
      <c r="H37" s="37">
        <f>COUNTIF(Events!D:D,G37)</f>
        <v>0</v>
      </c>
      <c r="I37" s="30"/>
      <c r="J37" s="38" t="s">
        <v>11</v>
      </c>
      <c r="K37" s="37">
        <f>COUNTIF(Events!E:E,J37)</f>
        <v>0</v>
      </c>
      <c r="L37" s="30"/>
      <c r="M37" s="42" t="s">
        <v>15</v>
      </c>
      <c r="N37" s="37">
        <f>COUNTIF(Events!F:F,M37)</f>
        <v>0</v>
      </c>
      <c r="O37" s="1"/>
    </row>
    <row r="38" spans="4:16" ht="20" thickTop="1" thickBot="1" x14ac:dyDescent="0.2">
      <c r="D38" s="36" t="s">
        <v>7</v>
      </c>
      <c r="E38" s="37">
        <f>COUNTIF(Events!C:C,D38)</f>
        <v>0</v>
      </c>
      <c r="F38" s="30"/>
      <c r="G38" s="42" t="s">
        <v>22</v>
      </c>
      <c r="H38" s="37">
        <f>COUNTIF(Events!D:D,G38)</f>
        <v>0</v>
      </c>
      <c r="I38" s="30"/>
      <c r="J38" s="38" t="s">
        <v>6</v>
      </c>
      <c r="K38" s="37">
        <f>COUNTIF(Events!E:E,J38)</f>
        <v>0</v>
      </c>
      <c r="L38" s="30"/>
      <c r="M38" s="44" t="s">
        <v>24</v>
      </c>
      <c r="N38" s="45">
        <f>SUM(N36:N37)</f>
        <v>0</v>
      </c>
      <c r="O38" s="1"/>
    </row>
    <row r="39" spans="4:16" ht="20" thickTop="1" thickBot="1" x14ac:dyDescent="0.2">
      <c r="D39" s="42" t="s">
        <v>8</v>
      </c>
      <c r="E39" s="37">
        <f>COUNTIF(Events!C:C,D39)</f>
        <v>0</v>
      </c>
      <c r="F39" s="30"/>
      <c r="G39" s="44" t="s">
        <v>24</v>
      </c>
      <c r="H39" s="45">
        <f>SUM(H36:H38)</f>
        <v>0</v>
      </c>
      <c r="I39" s="30"/>
      <c r="J39" s="38" t="s">
        <v>10</v>
      </c>
      <c r="K39" s="37">
        <f>COUNTIF(Events!E:E,J39)</f>
        <v>0</v>
      </c>
      <c r="L39" s="30"/>
      <c r="M39" s="30"/>
      <c r="N39" s="30"/>
      <c r="O39" s="1"/>
      <c r="P39" s="5"/>
    </row>
    <row r="40" spans="4:16" ht="20" thickTop="1" thickBot="1" x14ac:dyDescent="0.2">
      <c r="D40" s="44" t="s">
        <v>24</v>
      </c>
      <c r="E40" s="45">
        <f>SUM(E36:E39)</f>
        <v>0</v>
      </c>
      <c r="F40" s="30"/>
      <c r="G40" s="30"/>
      <c r="H40" s="30"/>
      <c r="I40" s="30"/>
      <c r="J40" s="38" t="s">
        <v>12</v>
      </c>
      <c r="K40" s="37">
        <f>COUNTIF(Events!E:E,J40)</f>
        <v>0</v>
      </c>
      <c r="L40" s="30"/>
      <c r="M40" s="30"/>
      <c r="N40" s="30"/>
      <c r="O40" s="1"/>
    </row>
    <row r="41" spans="4:16" ht="18" x14ac:dyDescent="0.15">
      <c r="D41" s="30"/>
      <c r="E41" s="30"/>
      <c r="F41" s="30"/>
      <c r="G41" s="30"/>
      <c r="H41" s="30"/>
      <c r="I41" s="30"/>
      <c r="J41" s="38" t="s">
        <v>23</v>
      </c>
      <c r="K41" s="37">
        <f>COUNTIF(Events!E:E,J41)</f>
        <v>0</v>
      </c>
      <c r="L41" s="30"/>
      <c r="M41" s="30"/>
      <c r="N41" s="30"/>
      <c r="O41" s="1"/>
    </row>
    <row r="42" spans="4:16" ht="19" thickBot="1" x14ac:dyDescent="0.2">
      <c r="D42" s="30"/>
      <c r="E42" s="30"/>
      <c r="F42" s="30"/>
      <c r="G42" s="30"/>
      <c r="H42" s="30"/>
      <c r="I42" s="30"/>
      <c r="J42" s="47" t="s">
        <v>13</v>
      </c>
      <c r="K42" s="37">
        <f>COUNTIF(Events!E:E,J42)</f>
        <v>0</v>
      </c>
      <c r="L42" s="30"/>
      <c r="M42" s="30"/>
      <c r="N42" s="30"/>
      <c r="O42" s="1"/>
    </row>
    <row r="43" spans="4:16" ht="20" thickTop="1" thickBot="1" x14ac:dyDescent="0.2">
      <c r="D43" s="30"/>
      <c r="E43" s="48"/>
      <c r="F43" s="30"/>
      <c r="G43" s="30"/>
      <c r="H43" s="30"/>
      <c r="I43" s="30"/>
      <c r="J43" s="44" t="s">
        <v>24</v>
      </c>
      <c r="K43" s="45">
        <f>SUM(K36:K42)</f>
        <v>0</v>
      </c>
      <c r="L43" s="30"/>
      <c r="M43" s="30"/>
      <c r="N43" s="30"/>
      <c r="O43" s="1"/>
    </row>
    <row r="44" spans="4:16" ht="18" x14ac:dyDescent="0.15"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1"/>
    </row>
  </sheetData>
  <sheetProtection sheet="1" objects="1" scenarios="1"/>
  <mergeCells count="5">
    <mergeCell ref="A1:B1"/>
    <mergeCell ref="D35:E35"/>
    <mergeCell ref="G35:H35"/>
    <mergeCell ref="J35:K35"/>
    <mergeCell ref="M35:N35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>
      <selection activeCell="E2" sqref="E2"/>
    </sheetView>
  </sheetViews>
  <sheetFormatPr baseColWidth="10" defaultRowHeight="13" x14ac:dyDescent="0.15"/>
  <cols>
    <col min="1" max="1" width="12.5" style="20" customWidth="1"/>
    <col min="2" max="2" width="10.83203125" style="20"/>
    <col min="3" max="3" width="12.33203125" style="20" customWidth="1"/>
    <col min="4" max="4" width="10.83203125" style="20"/>
    <col min="5" max="5" width="21.6640625" style="20" bestFit="1" customWidth="1"/>
    <col min="6" max="6" width="29" style="20" customWidth="1"/>
    <col min="7" max="16384" width="10.83203125" style="20"/>
  </cols>
  <sheetData>
    <row r="1" spans="1:6" x14ac:dyDescent="0.15">
      <c r="A1" s="23" t="s">
        <v>16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26</v>
      </c>
    </row>
    <row r="2" spans="1:6" x14ac:dyDescent="0.15">
      <c r="A2" s="21"/>
      <c r="B2" s="22"/>
      <c r="C2" s="22"/>
      <c r="D2" s="22"/>
      <c r="E2" s="22"/>
      <c r="F2" s="22"/>
    </row>
    <row r="3" spans="1:6" x14ac:dyDescent="0.15">
      <c r="A3" s="21"/>
      <c r="B3" s="22"/>
      <c r="C3" s="21"/>
      <c r="D3" s="21"/>
      <c r="E3" s="21"/>
      <c r="F3" s="22"/>
    </row>
  </sheetData>
  <sheetProtection sheet="1" objects="1" scenarios="1" formatColumns="0" sort="0"/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'Summary of Audience'!$G$36:$G$38</xm:f>
          </x14:formula1>
          <xm:sqref>D2</xm:sqref>
        </x14:dataValidation>
        <x14:dataValidation type="list" allowBlank="1" showInputMessage="1" showErrorMessage="1">
          <x14:formula1>
            <xm:f>'Summary of Artists'!$K$3:$K$9</xm:f>
          </x14:formula1>
          <xm:sqref>E3:E1048576</xm:sqref>
        </x14:dataValidation>
        <x14:dataValidation type="list" allowBlank="1" showInputMessage="1" showErrorMessage="1">
          <x14:formula1>
            <xm:f>'Summary of Artists'!$N$3:$N$4</xm:f>
          </x14:formula1>
          <xm:sqref>F3:F1048576</xm:sqref>
        </x14:dataValidation>
        <x14:dataValidation type="list" allowBlank="1" showInputMessage="1" showErrorMessage="1">
          <x14:formula1>
            <xm:f>'Summary of Artists'!$H$3:$H$5</xm:f>
          </x14:formula1>
          <xm:sqref>D3:D1048576</xm:sqref>
        </x14:dataValidation>
        <x14:dataValidation type="list" allowBlank="1" showInputMessage="1" showErrorMessage="1">
          <x14:formula1>
            <xm:f>'Summary of Artists'!$E$3:$E$6</xm:f>
          </x14:formula1>
          <xm:sqref>C3:C1048576</xm:sqref>
        </x14:dataValidation>
        <x14:dataValidation type="list" allowBlank="1" showInputMessage="1" showErrorMessage="1">
          <x14:formula1>
            <xm:f>'Summary of Audience'!$D$36:$D$39</xm:f>
          </x14:formula1>
          <xm:sqref>C2</xm:sqref>
        </x14:dataValidation>
        <x14:dataValidation type="list" allowBlank="1" showInputMessage="1" showErrorMessage="1">
          <x14:formula1>
            <xm:f>'Summary of Audience'!$J$36:$J$42</xm:f>
          </x14:formula1>
          <xm:sqref>E2</xm:sqref>
        </x14:dataValidation>
        <x14:dataValidation type="list" allowBlank="1" showInputMessage="1" showErrorMessage="1">
          <x14:formula1>
            <xm:f>'Summary of Audience'!$M$36:$M$37</xm:f>
          </x14:formula1>
          <xm:sqref>F2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13"/>
  <sheetViews>
    <sheetView topLeftCell="B1" workbookViewId="0">
      <selection activeCell="V7" sqref="V7"/>
    </sheetView>
  </sheetViews>
  <sheetFormatPr baseColWidth="10" defaultRowHeight="13" x14ac:dyDescent="0.15"/>
  <cols>
    <col min="1" max="1" width="1.83203125" style="1" customWidth="1"/>
    <col min="2" max="2" width="15" style="1" customWidth="1"/>
    <col min="3" max="3" width="1.5" style="1" customWidth="1"/>
    <col min="4" max="4" width="1.83203125" style="1" customWidth="1"/>
    <col min="5" max="5" width="10.1640625" style="1" customWidth="1"/>
    <col min="6" max="6" width="6.6640625" style="1" customWidth="1"/>
    <col min="7" max="7" width="1.83203125" style="1" customWidth="1"/>
    <col min="8" max="8" width="13.83203125" style="1" customWidth="1"/>
    <col min="9" max="9" width="4.1640625" style="1" bestFit="1" customWidth="1"/>
    <col min="10" max="10" width="1.83203125" style="1" customWidth="1"/>
    <col min="11" max="11" width="29.6640625" style="1" customWidth="1"/>
    <col min="12" max="12" width="10.83203125" style="1"/>
    <col min="13" max="13" width="1.83203125" style="1" customWidth="1"/>
    <col min="14" max="14" width="7" style="1" customWidth="1"/>
    <col min="15" max="15" width="9" style="1" customWidth="1"/>
    <col min="16" max="17" width="1.83203125" style="1" customWidth="1"/>
    <col min="18" max="18" width="28.5" style="1" customWidth="1"/>
    <col min="19" max="19" width="5.83203125" style="1" customWidth="1"/>
    <col min="20" max="16384" width="10.83203125" style="1"/>
  </cols>
  <sheetData>
    <row r="1" spans="2:19" ht="2" customHeight="1" thickBot="1" x14ac:dyDescent="0.2"/>
    <row r="2" spans="2:19" ht="29" customHeight="1" thickTop="1" x14ac:dyDescent="0.2">
      <c r="B2" s="49" t="s">
        <v>25</v>
      </c>
      <c r="C2" s="50" t="s">
        <v>21</v>
      </c>
      <c r="D2" s="30"/>
      <c r="E2" s="28" t="s">
        <v>1</v>
      </c>
      <c r="F2" s="29"/>
      <c r="H2" s="28" t="s">
        <v>2</v>
      </c>
      <c r="I2" s="29"/>
      <c r="J2" s="30"/>
      <c r="K2" s="31" t="s">
        <v>3</v>
      </c>
      <c r="L2" s="32"/>
      <c r="M2" s="33"/>
      <c r="N2" s="28" t="s">
        <v>33</v>
      </c>
      <c r="O2" s="29"/>
      <c r="P2" s="33"/>
      <c r="Q2" s="30"/>
      <c r="R2" s="34" t="s">
        <v>34</v>
      </c>
      <c r="S2" s="35"/>
    </row>
    <row r="3" spans="2:19" ht="19" thickBot="1" x14ac:dyDescent="0.25">
      <c r="B3" s="51" t="s">
        <v>17</v>
      </c>
      <c r="C3" s="52"/>
      <c r="D3" s="30"/>
      <c r="E3" s="36" t="s">
        <v>4</v>
      </c>
      <c r="F3" s="37">
        <f>COUNTIF(Artists!B:B,"18-29")</f>
        <v>0</v>
      </c>
      <c r="H3" s="36" t="s">
        <v>19</v>
      </c>
      <c r="I3" s="37">
        <f>COUNTIF(Artists!C:C,H3)</f>
        <v>0</v>
      </c>
      <c r="J3" s="30"/>
      <c r="K3" s="38" t="s">
        <v>9</v>
      </c>
      <c r="L3" s="39">
        <f>COUNTIF(Table2[Ethnicity],'Summary of Artists'!K3)</f>
        <v>0</v>
      </c>
      <c r="M3" s="30"/>
      <c r="N3" s="36" t="s">
        <v>14</v>
      </c>
      <c r="O3" s="37">
        <f>COUNTIF(Artists!E:E,N3)</f>
        <v>0</v>
      </c>
      <c r="P3" s="30"/>
      <c r="Q3" s="30"/>
      <c r="R3" s="40" t="s">
        <v>28</v>
      </c>
      <c r="S3" s="41">
        <f>COUNTIF(Table2[Employment Status],'Summary of Artists'!R3)</f>
        <v>0</v>
      </c>
    </row>
    <row r="4" spans="2:19" ht="20" thickTop="1" thickBot="1" x14ac:dyDescent="0.25">
      <c r="B4" s="53" t="s">
        <v>18</v>
      </c>
      <c r="C4" s="54"/>
      <c r="D4" s="30"/>
      <c r="E4" s="36" t="s">
        <v>5</v>
      </c>
      <c r="F4" s="37">
        <f>COUNTIF(Artists!B:B,"30-49")</f>
        <v>0</v>
      </c>
      <c r="H4" s="36" t="s">
        <v>20</v>
      </c>
      <c r="I4" s="37">
        <f>COUNTIF(Artists!C:C,H4)</f>
        <v>0</v>
      </c>
      <c r="J4" s="30"/>
      <c r="K4" s="38" t="s">
        <v>11</v>
      </c>
      <c r="L4" s="39">
        <f>COUNTIF(Table2[Ethnicity],'Summary of Artists'!K4)</f>
        <v>0</v>
      </c>
      <c r="M4" s="30"/>
      <c r="N4" s="42" t="s">
        <v>15</v>
      </c>
      <c r="O4" s="43">
        <f>COUNTIF(Artists!E:E,N4)</f>
        <v>0</v>
      </c>
      <c r="P4" s="30"/>
      <c r="Q4" s="30"/>
      <c r="R4" s="40" t="s">
        <v>29</v>
      </c>
      <c r="S4" s="41">
        <f>COUNTIF(Table2[Employment Status],'Summary of Artists'!R4)</f>
        <v>0</v>
      </c>
    </row>
    <row r="5" spans="2:19" ht="20" thickTop="1" thickBot="1" x14ac:dyDescent="0.25">
      <c r="B5" s="55"/>
      <c r="C5" s="55"/>
      <c r="D5" s="30"/>
      <c r="E5" s="36" t="s">
        <v>7</v>
      </c>
      <c r="F5" s="37">
        <f>COUNTIF(Artists!B:B,"50-64")</f>
        <v>0</v>
      </c>
      <c r="H5" s="42" t="s">
        <v>22</v>
      </c>
      <c r="I5" s="43">
        <f>COUNTIF(Artists!C:C,H5)</f>
        <v>0</v>
      </c>
      <c r="J5" s="30"/>
      <c r="K5" s="38" t="s">
        <v>6</v>
      </c>
      <c r="L5" s="39">
        <f>COUNTIF(Table2[Ethnicity],'Summary of Artists'!K5)</f>
        <v>0</v>
      </c>
      <c r="M5" s="30"/>
      <c r="N5" s="44" t="s">
        <v>24</v>
      </c>
      <c r="O5" s="45">
        <f>SUM(O3:O4)</f>
        <v>0</v>
      </c>
      <c r="P5" s="30"/>
      <c r="Q5" s="30"/>
      <c r="R5" s="40" t="s">
        <v>30</v>
      </c>
      <c r="S5" s="41">
        <f>COUNTIF(Table2[Employment Status],'Summary of Artists'!R5)</f>
        <v>0</v>
      </c>
    </row>
    <row r="6" spans="2:19" ht="20" thickTop="1" thickBot="1" x14ac:dyDescent="0.25">
      <c r="B6" s="55"/>
      <c r="C6" s="55"/>
      <c r="D6" s="30"/>
      <c r="E6" s="42" t="s">
        <v>8</v>
      </c>
      <c r="F6" s="43">
        <f>COUNTIF(Artists!B:B,"65+")</f>
        <v>0</v>
      </c>
      <c r="H6" s="44" t="s">
        <v>24</v>
      </c>
      <c r="I6" s="45">
        <f>SUM(I3:I5)</f>
        <v>0</v>
      </c>
      <c r="J6" s="30"/>
      <c r="K6" s="38" t="s">
        <v>10</v>
      </c>
      <c r="L6" s="39">
        <f>COUNTIF(Table2[Ethnicity],'Summary of Artists'!K6)</f>
        <v>0</v>
      </c>
      <c r="M6" s="30"/>
      <c r="N6" s="30"/>
      <c r="O6" s="30"/>
      <c r="P6" s="30"/>
      <c r="Q6" s="30"/>
      <c r="R6" s="40" t="s">
        <v>31</v>
      </c>
      <c r="S6" s="41">
        <f>COUNTIF(Table2[Employment Status],'Summary of Artists'!R6)</f>
        <v>0</v>
      </c>
    </row>
    <row r="7" spans="2:19" ht="20" thickTop="1" thickBot="1" x14ac:dyDescent="0.25">
      <c r="B7" s="55"/>
      <c r="C7" s="55"/>
      <c r="D7" s="30"/>
      <c r="E7" s="44" t="s">
        <v>24</v>
      </c>
      <c r="F7" s="45">
        <f>SUM(F3:F6)</f>
        <v>0</v>
      </c>
      <c r="H7" s="30"/>
      <c r="I7" s="30"/>
      <c r="J7" s="30"/>
      <c r="K7" s="38" t="s">
        <v>12</v>
      </c>
      <c r="L7" s="39">
        <f>COUNTIF(Table2[Ethnicity],'Summary of Artists'!K7)</f>
        <v>0</v>
      </c>
      <c r="M7" s="30"/>
      <c r="N7" s="30"/>
      <c r="O7" s="30"/>
      <c r="P7" s="30"/>
      <c r="Q7" s="30"/>
      <c r="R7" s="40" t="s">
        <v>32</v>
      </c>
      <c r="S7" s="41">
        <f>COUNTIF(Table2[Employment Status],'Summary of Artists'!R7)</f>
        <v>0</v>
      </c>
    </row>
    <row r="8" spans="2:19" ht="20" thickTop="1" thickBot="1" x14ac:dyDescent="0.2">
      <c r="B8"/>
      <c r="C8"/>
      <c r="H8" s="30"/>
      <c r="I8" s="30"/>
      <c r="J8" s="30"/>
      <c r="K8" s="38" t="s">
        <v>23</v>
      </c>
      <c r="L8" s="39">
        <f>COUNTIF(Table2[Ethnicity],'Summary of Artists'!K8)</f>
        <v>0</v>
      </c>
      <c r="M8" s="30"/>
      <c r="N8" s="30"/>
      <c r="O8" s="30"/>
      <c r="P8" s="30"/>
      <c r="Q8" s="30"/>
      <c r="R8" s="44" t="s">
        <v>24</v>
      </c>
      <c r="S8" s="46">
        <f>SUM(S3:S7)</f>
        <v>0</v>
      </c>
    </row>
    <row r="9" spans="2:19" ht="19" thickBot="1" x14ac:dyDescent="0.2">
      <c r="B9"/>
      <c r="C9"/>
      <c r="H9" s="30"/>
      <c r="I9" s="30"/>
      <c r="J9" s="30"/>
      <c r="K9" s="47" t="s">
        <v>13</v>
      </c>
      <c r="L9" s="39">
        <f>COUNTIF(Table2[Ethnicity],'Summary of Artists'!K9)</f>
        <v>0</v>
      </c>
      <c r="M9" s="30"/>
      <c r="N9" s="30"/>
      <c r="O9" s="30"/>
      <c r="P9" s="30"/>
      <c r="Q9" s="30"/>
      <c r="R9" s="30"/>
      <c r="S9" s="30"/>
    </row>
    <row r="10" spans="2:19" ht="20" thickTop="1" thickBot="1" x14ac:dyDescent="0.2">
      <c r="B10"/>
      <c r="C10"/>
      <c r="F10" s="3"/>
      <c r="H10" s="30"/>
      <c r="I10" s="30"/>
      <c r="J10" s="30"/>
      <c r="K10" s="44" t="s">
        <v>24</v>
      </c>
      <c r="L10" s="45">
        <f>SUM(L3:L9)</f>
        <v>0</v>
      </c>
      <c r="M10" s="30"/>
      <c r="N10" s="30"/>
      <c r="O10" s="30"/>
      <c r="P10" s="30"/>
      <c r="Q10" s="30"/>
      <c r="R10" s="30"/>
      <c r="S10" s="30"/>
    </row>
    <row r="11" spans="2:19" ht="18" x14ac:dyDescent="0.15">
      <c r="B11"/>
      <c r="C11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2:19" ht="18" x14ac:dyDescent="0.15">
      <c r="B12"/>
      <c r="C12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2:19" ht="18" x14ac:dyDescent="0.15">
      <c r="B13"/>
      <c r="C13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2:19" x14ac:dyDescent="0.15">
      <c r="B14"/>
      <c r="C14"/>
    </row>
    <row r="15" spans="2:19" x14ac:dyDescent="0.15">
      <c r="B15"/>
      <c r="C15"/>
    </row>
    <row r="16" spans="2:19" x14ac:dyDescent="0.15">
      <c r="B16"/>
      <c r="C16"/>
      <c r="F16" s="4"/>
    </row>
    <row r="17" spans="2:3" ht="13" customHeight="1" x14ac:dyDescent="0.15">
      <c r="B17"/>
      <c r="C17"/>
    </row>
    <row r="18" spans="2:3" x14ac:dyDescent="0.15">
      <c r="B18"/>
      <c r="C18"/>
    </row>
    <row r="19" spans="2:3" x14ac:dyDescent="0.15">
      <c r="B19"/>
      <c r="C19"/>
    </row>
    <row r="20" spans="2:3" ht="14" customHeight="1" x14ac:dyDescent="0.15">
      <c r="B20"/>
      <c r="C20"/>
    </row>
    <row r="21" spans="2:3" x14ac:dyDescent="0.15">
      <c r="B21"/>
      <c r="C21"/>
    </row>
    <row r="22" spans="2:3" x14ac:dyDescent="0.15">
      <c r="B22"/>
      <c r="C22"/>
    </row>
    <row r="23" spans="2:3" x14ac:dyDescent="0.15">
      <c r="B23"/>
      <c r="C23"/>
    </row>
    <row r="24" spans="2:3" x14ac:dyDescent="0.15">
      <c r="B24"/>
      <c r="C24"/>
    </row>
    <row r="25" spans="2:3" x14ac:dyDescent="0.15">
      <c r="B25"/>
      <c r="C25"/>
    </row>
    <row r="26" spans="2:3" x14ac:dyDescent="0.15">
      <c r="B26"/>
      <c r="C26"/>
    </row>
    <row r="27" spans="2:3" x14ac:dyDescent="0.15">
      <c r="B27"/>
      <c r="C27"/>
    </row>
    <row r="28" spans="2:3" x14ac:dyDescent="0.15">
      <c r="B28"/>
      <c r="C28"/>
    </row>
    <row r="29" spans="2:3" x14ac:dyDescent="0.15">
      <c r="B29"/>
      <c r="C29"/>
    </row>
    <row r="30" spans="2:3" x14ac:dyDescent="0.15">
      <c r="B30"/>
      <c r="C30"/>
    </row>
    <row r="31" spans="2:3" x14ac:dyDescent="0.15">
      <c r="B31"/>
      <c r="C31"/>
    </row>
    <row r="32" spans="2:3" x14ac:dyDescent="0.15">
      <c r="B32"/>
      <c r="C32"/>
    </row>
    <row r="33" spans="2:3" x14ac:dyDescent="0.15">
      <c r="B33"/>
      <c r="C33"/>
    </row>
    <row r="34" spans="2:3" x14ac:dyDescent="0.15">
      <c r="B34"/>
      <c r="C34"/>
    </row>
    <row r="35" spans="2:3" x14ac:dyDescent="0.15">
      <c r="B35"/>
      <c r="C35"/>
    </row>
    <row r="36" spans="2:3" x14ac:dyDescent="0.15">
      <c r="B36"/>
      <c r="C36"/>
    </row>
    <row r="37" spans="2:3" x14ac:dyDescent="0.15">
      <c r="B37"/>
      <c r="C37"/>
    </row>
    <row r="38" spans="2:3" x14ac:dyDescent="0.15">
      <c r="B38"/>
      <c r="C38"/>
    </row>
    <row r="39" spans="2:3" x14ac:dyDescent="0.15">
      <c r="B39"/>
      <c r="C39"/>
    </row>
    <row r="40" spans="2:3" x14ac:dyDescent="0.15">
      <c r="B40"/>
      <c r="C40"/>
    </row>
    <row r="41" spans="2:3" x14ac:dyDescent="0.15">
      <c r="B41"/>
      <c r="C41"/>
    </row>
    <row r="42" spans="2:3" x14ac:dyDescent="0.15">
      <c r="B42"/>
      <c r="C42"/>
    </row>
    <row r="43" spans="2:3" x14ac:dyDescent="0.15">
      <c r="B43"/>
      <c r="C43"/>
    </row>
    <row r="44" spans="2:3" x14ac:dyDescent="0.15">
      <c r="B44"/>
      <c r="C44"/>
    </row>
    <row r="45" spans="2:3" x14ac:dyDescent="0.15">
      <c r="B45"/>
      <c r="C45"/>
    </row>
    <row r="46" spans="2:3" x14ac:dyDescent="0.15">
      <c r="B46"/>
      <c r="C46"/>
    </row>
    <row r="47" spans="2:3" x14ac:dyDescent="0.15">
      <c r="B47"/>
      <c r="C47"/>
    </row>
    <row r="48" spans="2:3" x14ac:dyDescent="0.15">
      <c r="B48"/>
      <c r="C48"/>
    </row>
    <row r="49" spans="2:3" x14ac:dyDescent="0.15">
      <c r="B49"/>
      <c r="C49"/>
    </row>
    <row r="50" spans="2:3" x14ac:dyDescent="0.15">
      <c r="B50"/>
      <c r="C50"/>
    </row>
    <row r="51" spans="2:3" x14ac:dyDescent="0.15">
      <c r="B51"/>
      <c r="C51"/>
    </row>
    <row r="52" spans="2:3" x14ac:dyDescent="0.15">
      <c r="B52"/>
      <c r="C52"/>
    </row>
    <row r="53" spans="2:3" x14ac:dyDescent="0.15">
      <c r="B53"/>
      <c r="C53"/>
    </row>
    <row r="54" spans="2:3" x14ac:dyDescent="0.15">
      <c r="B54"/>
      <c r="C54"/>
    </row>
    <row r="55" spans="2:3" x14ac:dyDescent="0.15">
      <c r="B55"/>
      <c r="C55"/>
    </row>
    <row r="56" spans="2:3" x14ac:dyDescent="0.15">
      <c r="B56"/>
      <c r="C56"/>
    </row>
    <row r="57" spans="2:3" x14ac:dyDescent="0.15">
      <c r="B57"/>
      <c r="C57"/>
    </row>
    <row r="58" spans="2:3" x14ac:dyDescent="0.15">
      <c r="B58"/>
      <c r="C58"/>
    </row>
    <row r="59" spans="2:3" x14ac:dyDescent="0.15">
      <c r="B59"/>
      <c r="C59"/>
    </row>
    <row r="60" spans="2:3" x14ac:dyDescent="0.15">
      <c r="B60"/>
      <c r="C60"/>
    </row>
    <row r="61" spans="2:3" x14ac:dyDescent="0.15">
      <c r="B61"/>
      <c r="C61"/>
    </row>
    <row r="62" spans="2:3" x14ac:dyDescent="0.15">
      <c r="B62"/>
      <c r="C62"/>
    </row>
    <row r="63" spans="2:3" x14ac:dyDescent="0.15">
      <c r="B63"/>
      <c r="C63"/>
    </row>
    <row r="64" spans="2:3" x14ac:dyDescent="0.15">
      <c r="B64"/>
      <c r="C64"/>
    </row>
    <row r="65" spans="2:3" x14ac:dyDescent="0.15">
      <c r="B65"/>
      <c r="C65"/>
    </row>
    <row r="66" spans="2:3" x14ac:dyDescent="0.15">
      <c r="B66"/>
      <c r="C66"/>
    </row>
    <row r="67" spans="2:3" x14ac:dyDescent="0.15">
      <c r="B67"/>
      <c r="C67"/>
    </row>
    <row r="68" spans="2:3" x14ac:dyDescent="0.15">
      <c r="B68"/>
      <c r="C68"/>
    </row>
    <row r="69" spans="2:3" x14ac:dyDescent="0.15">
      <c r="B69"/>
      <c r="C69"/>
    </row>
    <row r="70" spans="2:3" x14ac:dyDescent="0.15">
      <c r="B70"/>
      <c r="C70"/>
    </row>
    <row r="71" spans="2:3" x14ac:dyDescent="0.15">
      <c r="B71"/>
      <c r="C71"/>
    </row>
    <row r="72" spans="2:3" x14ac:dyDescent="0.15">
      <c r="B72"/>
      <c r="C72"/>
    </row>
    <row r="73" spans="2:3" x14ac:dyDescent="0.15">
      <c r="B73"/>
      <c r="C73"/>
    </row>
    <row r="74" spans="2:3" x14ac:dyDescent="0.15">
      <c r="B74"/>
      <c r="C74"/>
    </row>
    <row r="75" spans="2:3" x14ac:dyDescent="0.15">
      <c r="B75"/>
      <c r="C75"/>
    </row>
    <row r="76" spans="2:3" x14ac:dyDescent="0.15">
      <c r="B76"/>
      <c r="C76"/>
    </row>
    <row r="77" spans="2:3" x14ac:dyDescent="0.15">
      <c r="B77"/>
      <c r="C77"/>
    </row>
    <row r="78" spans="2:3" x14ac:dyDescent="0.15">
      <c r="B78"/>
      <c r="C78"/>
    </row>
    <row r="79" spans="2:3" x14ac:dyDescent="0.15">
      <c r="B79"/>
      <c r="C79"/>
    </row>
    <row r="80" spans="2:3" x14ac:dyDescent="0.15">
      <c r="B80"/>
      <c r="C80"/>
    </row>
    <row r="81" spans="2:3" x14ac:dyDescent="0.15">
      <c r="B81"/>
      <c r="C81"/>
    </row>
    <row r="82" spans="2:3" x14ac:dyDescent="0.15">
      <c r="B82"/>
      <c r="C82"/>
    </row>
    <row r="83" spans="2:3" x14ac:dyDescent="0.15">
      <c r="B83"/>
      <c r="C83"/>
    </row>
    <row r="84" spans="2:3" x14ac:dyDescent="0.15">
      <c r="B84"/>
      <c r="C84"/>
    </row>
    <row r="85" spans="2:3" x14ac:dyDescent="0.15">
      <c r="B85"/>
      <c r="C85"/>
    </row>
    <row r="86" spans="2:3" x14ac:dyDescent="0.15">
      <c r="B86"/>
      <c r="C86"/>
    </row>
    <row r="87" spans="2:3" x14ac:dyDescent="0.15">
      <c r="B87"/>
      <c r="C87"/>
    </row>
    <row r="88" spans="2:3" x14ac:dyDescent="0.15">
      <c r="B88"/>
      <c r="C88"/>
    </row>
    <row r="89" spans="2:3" x14ac:dyDescent="0.15">
      <c r="B89"/>
      <c r="C89"/>
    </row>
    <row r="90" spans="2:3" x14ac:dyDescent="0.15">
      <c r="B90"/>
      <c r="C90"/>
    </row>
    <row r="91" spans="2:3" x14ac:dyDescent="0.15">
      <c r="B91"/>
      <c r="C91"/>
    </row>
    <row r="92" spans="2:3" x14ac:dyDescent="0.15">
      <c r="B92"/>
      <c r="C92"/>
    </row>
    <row r="93" spans="2:3" x14ac:dyDescent="0.15">
      <c r="B93"/>
      <c r="C93"/>
    </row>
    <row r="94" spans="2:3" x14ac:dyDescent="0.15">
      <c r="B94"/>
      <c r="C94"/>
    </row>
    <row r="95" spans="2:3" x14ac:dyDescent="0.15">
      <c r="B95"/>
      <c r="C95"/>
    </row>
    <row r="96" spans="2:3" x14ac:dyDescent="0.15">
      <c r="B96"/>
      <c r="C96"/>
    </row>
    <row r="97" spans="2:3" x14ac:dyDescent="0.15">
      <c r="B97"/>
      <c r="C97"/>
    </row>
    <row r="98" spans="2:3" x14ac:dyDescent="0.15">
      <c r="B98"/>
      <c r="C98"/>
    </row>
    <row r="99" spans="2:3" x14ac:dyDescent="0.15">
      <c r="B99"/>
      <c r="C99"/>
    </row>
    <row r="100" spans="2:3" x14ac:dyDescent="0.15">
      <c r="B100"/>
      <c r="C100"/>
    </row>
    <row r="101" spans="2:3" x14ac:dyDescent="0.15">
      <c r="B101"/>
      <c r="C101"/>
    </row>
    <row r="102" spans="2:3" x14ac:dyDescent="0.15">
      <c r="B102"/>
      <c r="C102"/>
    </row>
    <row r="103" spans="2:3" x14ac:dyDescent="0.15">
      <c r="B103"/>
      <c r="C103"/>
    </row>
    <row r="104" spans="2:3" x14ac:dyDescent="0.15">
      <c r="B104"/>
      <c r="C104"/>
    </row>
    <row r="105" spans="2:3" x14ac:dyDescent="0.15">
      <c r="B105"/>
      <c r="C105"/>
    </row>
    <row r="106" spans="2:3" x14ac:dyDescent="0.15">
      <c r="B106"/>
      <c r="C106"/>
    </row>
    <row r="107" spans="2:3" x14ac:dyDescent="0.15">
      <c r="B107"/>
      <c r="C107"/>
    </row>
    <row r="108" spans="2:3" x14ac:dyDescent="0.15">
      <c r="B108"/>
      <c r="C108"/>
    </row>
    <row r="109" spans="2:3" x14ac:dyDescent="0.15">
      <c r="B109"/>
      <c r="C109"/>
    </row>
    <row r="110" spans="2:3" x14ac:dyDescent="0.15">
      <c r="B110"/>
      <c r="C110"/>
    </row>
    <row r="111" spans="2:3" x14ac:dyDescent="0.15">
      <c r="B111"/>
      <c r="C111"/>
    </row>
    <row r="112" spans="2:3" x14ac:dyDescent="0.15">
      <c r="B112"/>
      <c r="C112"/>
    </row>
    <row r="113" spans="2:3" x14ac:dyDescent="0.15">
      <c r="B113"/>
      <c r="C113"/>
    </row>
  </sheetData>
  <sheetProtection sheet="1" objects="1" scenarios="1"/>
  <mergeCells count="5">
    <mergeCell ref="K2:L2"/>
    <mergeCell ref="R2:S2"/>
    <mergeCell ref="E2:F2"/>
    <mergeCell ref="H2:I2"/>
    <mergeCell ref="N2:O2"/>
  </mergeCells>
  <pageMargins left="0.7" right="0.7" top="0.75" bottom="0.75" header="0.3" footer="0.3"/>
  <pageSetup orientation="portrait" horizontalDpi="0" verticalDpi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E18" sqref="E18"/>
    </sheetView>
  </sheetViews>
  <sheetFormatPr baseColWidth="10" defaultRowHeight="13" x14ac:dyDescent="0.15"/>
  <cols>
    <col min="1" max="1" width="15.5" style="20" bestFit="1" customWidth="1"/>
    <col min="2" max="2" width="18" style="20" bestFit="1" customWidth="1"/>
    <col min="3" max="3" width="13.5" style="20" bestFit="1" customWidth="1"/>
    <col min="4" max="4" width="15.33203125" style="20" bestFit="1" customWidth="1"/>
    <col min="5" max="5" width="37.33203125" style="20" bestFit="1" customWidth="1"/>
    <col min="6" max="6" width="29" style="20" bestFit="1" customWidth="1"/>
    <col min="7" max="16384" width="10.83203125" style="20"/>
  </cols>
  <sheetData>
    <row r="1" spans="1:6" s="23" customFormat="1" ht="20" x14ac:dyDescent="0.2">
      <c r="A1" s="25" t="s">
        <v>0</v>
      </c>
      <c r="B1" s="25" t="s">
        <v>1</v>
      </c>
      <c r="C1" s="25" t="s">
        <v>2</v>
      </c>
      <c r="D1" s="25" t="s">
        <v>3</v>
      </c>
      <c r="E1" s="25" t="s">
        <v>35</v>
      </c>
      <c r="F1" s="25" t="s">
        <v>34</v>
      </c>
    </row>
    <row r="2" spans="1:6" s="27" customFormat="1" ht="18" x14ac:dyDescent="0.2">
      <c r="A2" s="26"/>
      <c r="B2" s="26"/>
      <c r="C2" s="26"/>
      <c r="D2" s="26"/>
      <c r="E2" s="26"/>
      <c r="F2" s="26"/>
    </row>
  </sheetData>
  <sheetProtection sheet="1" objects="1" scenarios="1" sort="0"/>
  <pageMargins left="0.7" right="0.7" top="0.75" bottom="0.75" header="0.3" footer="0.3"/>
  <pageSetup orientation="portrait" horizontalDpi="0" verticalDpi="0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'Summary of Artists'!$H$3:$H$4</xm:f>
          </x14:formula1>
          <xm:sqref>C2</xm:sqref>
        </x14:dataValidation>
        <x14:dataValidation type="list" allowBlank="1" showInputMessage="1" showErrorMessage="1">
          <x14:formula1>
            <xm:f>'Summary of Artists'!$R$3:$R$7</xm:f>
          </x14:formula1>
          <xm:sqref>F3:F1048576 F2</xm:sqref>
        </x14:dataValidation>
        <x14:dataValidation type="list" allowBlank="1" showInputMessage="1" showErrorMessage="1">
          <x14:formula1>
            <xm:f>'Summary of Artists'!$E$3:$E$6</xm:f>
          </x14:formula1>
          <xm:sqref>B2:B1048576</xm:sqref>
        </x14:dataValidation>
        <x14:dataValidation type="list" allowBlank="1" showInputMessage="1" showErrorMessage="1">
          <x14:formula1>
            <xm:f>'Summary of Artists'!$H$3:$H$5</xm:f>
          </x14:formula1>
          <xm:sqref>C3:C1048576</xm:sqref>
        </x14:dataValidation>
        <x14:dataValidation type="list" allowBlank="1" showInputMessage="1" showErrorMessage="1">
          <x14:formula1>
            <xm:f>'Summary of Artists'!$N$3:$N$4</xm:f>
          </x14:formula1>
          <xm:sqref>E2:E1048576</xm:sqref>
        </x14:dataValidation>
        <x14:dataValidation type="list" allowBlank="1" showInputMessage="1" showErrorMessage="1">
          <x14:formula1>
            <xm:f>'Summary of Artists'!$K$3:$K$9</xm:f>
          </x14:formula1>
          <xm:sqref>D2:D1048576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of Audience</vt:lpstr>
      <vt:lpstr>Events</vt:lpstr>
      <vt:lpstr>Summary of Artists</vt:lpstr>
      <vt:lpstr>Artists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2017-10-09T14:48:45Z</dcterms:created>
  <dcterms:modified xsi:type="dcterms:W3CDTF">2017-10-09T19:44:11Z</dcterms:modified>
</cp:coreProperties>
</file>